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70" windowWidth="19420" windowHeight="1102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Sheet1!$A$25:$O$45</definedName>
  </definedNames>
  <calcPr calcId="145621"/>
</workbook>
</file>

<file path=xl/calcChain.xml><?xml version="1.0" encoding="utf-8"?>
<calcChain xmlns="http://schemas.openxmlformats.org/spreadsheetml/2006/main">
  <c r="L3" i="1" l="1"/>
  <c r="L2" i="1"/>
  <c r="F23" i="1" l="1"/>
  <c r="F45" i="1"/>
  <c r="J45" i="1"/>
  <c r="J23" i="1"/>
</calcChain>
</file>

<file path=xl/sharedStrings.xml><?xml version="1.0" encoding="utf-8"?>
<sst xmlns="http://schemas.openxmlformats.org/spreadsheetml/2006/main" count="257" uniqueCount="107">
  <si>
    <t>TSK</t>
  </si>
  <si>
    <t>A43370</t>
  </si>
  <si>
    <t/>
  </si>
  <si>
    <t>2</t>
  </si>
  <si>
    <t>Ba-60/Hm-20/Hw-20</t>
  </si>
  <si>
    <t>N</t>
  </si>
  <si>
    <t>TKA</t>
  </si>
  <si>
    <t>A83169</t>
  </si>
  <si>
    <t>LS6WJ</t>
  </si>
  <si>
    <t>Bl-60/Pli-30/Sx-10</t>
  </si>
  <si>
    <t>A83162</t>
  </si>
  <si>
    <t>1</t>
  </si>
  <si>
    <t>Fdi-50/Cw-20/Pli-20/Ep-10</t>
  </si>
  <si>
    <t>TKO</t>
  </si>
  <si>
    <t>A72617</t>
  </si>
  <si>
    <t>Fdi-70/At-10/Lw-10/Pli-10</t>
  </si>
  <si>
    <t>TOC</t>
  </si>
  <si>
    <t>A37917</t>
  </si>
  <si>
    <t>Lw-60/Pli-20/Fdi-10/Sx-10</t>
  </si>
  <si>
    <t>Y</t>
  </si>
  <si>
    <t>FG expired, no FC, just NSR status</t>
  </si>
  <si>
    <t>TSN</t>
  </si>
  <si>
    <t>A85769</t>
  </si>
  <si>
    <t>Pli-50/At-40/Sx-10</t>
  </si>
  <si>
    <t>A80778</t>
  </si>
  <si>
    <t>Pli-50/Bl-30/At-20</t>
  </si>
  <si>
    <t>A84768</t>
  </si>
  <si>
    <t>Pli-60/At-40</t>
  </si>
  <si>
    <t>A86114</t>
  </si>
  <si>
    <t>4</t>
  </si>
  <si>
    <t>Pli-60/Bl-20/Sx-20</t>
  </si>
  <si>
    <t>Pli-70/At-20/Bl-10</t>
  </si>
  <si>
    <t>TBA</t>
  </si>
  <si>
    <t>A34730</t>
  </si>
  <si>
    <t>T</t>
  </si>
  <si>
    <t>59</t>
  </si>
  <si>
    <t>Pli-70/Sx-20/FDI-10</t>
  </si>
  <si>
    <t>A70183</t>
  </si>
  <si>
    <t>5</t>
  </si>
  <si>
    <t>Pli-100</t>
  </si>
  <si>
    <t>7</t>
  </si>
  <si>
    <t>A65389</t>
  </si>
  <si>
    <t>3</t>
  </si>
  <si>
    <t>TSO_CODE</t>
  </si>
  <si>
    <t>LICENCE_ID</t>
  </si>
  <si>
    <t>PERMIT_ID</t>
  </si>
  <si>
    <t>BLOCK_ID</t>
  </si>
  <si>
    <t>Countable Conifers</t>
  </si>
  <si>
    <t>SIST_FREE_GROW_IND</t>
  </si>
  <si>
    <t>AREA</t>
  </si>
  <si>
    <t>SSTS_REFERENCE_YEAR</t>
  </si>
  <si>
    <t>Post Fire?</t>
  </si>
  <si>
    <t>Total Conifers</t>
  </si>
  <si>
    <t>INVENTORY SPECIES</t>
  </si>
  <si>
    <t>Comments</t>
  </si>
  <si>
    <t>BCTS and Licensee Spacing Liability_December 9_2019</t>
  </si>
  <si>
    <t>SU 2, 3, 4 declared FG in 2016</t>
  </si>
  <si>
    <t>Monroe Lake Fires-Cranbrook</t>
  </si>
  <si>
    <t>BCTS</t>
  </si>
  <si>
    <t>Pine Leading (&gt;80%) stands exceeding 20,000, 25,000 or 30,000 countable conifers/ha</t>
  </si>
  <si>
    <t>NON-Pine Leading (&lt;80%) stands exceeding 10,000 countable conifers/ha</t>
  </si>
  <si>
    <t>A18674</t>
  </si>
  <si>
    <t>HYD018</t>
  </si>
  <si>
    <t>HYD019</t>
  </si>
  <si>
    <t>Pli &gt;80</t>
  </si>
  <si>
    <t>DOS</t>
  </si>
  <si>
    <t>DCS</t>
  </si>
  <si>
    <t>TFL15</t>
  </si>
  <si>
    <t>A18698</t>
  </si>
  <si>
    <t>FIN089</t>
  </si>
  <si>
    <t>P02</t>
  </si>
  <si>
    <t>FIN097</t>
  </si>
  <si>
    <t>A55527</t>
  </si>
  <si>
    <r>
      <t>FIN054</t>
    </r>
    <r>
      <rPr>
        <sz val="10"/>
        <color rgb="FFFF0000"/>
        <rFont val="Calibri"/>
        <family val="2"/>
      </rPr>
      <t>*</t>
    </r>
  </si>
  <si>
    <r>
      <t>FIN055</t>
    </r>
    <r>
      <rPr>
        <sz val="10"/>
        <color rgb="FFFF0000"/>
        <rFont val="Calibri"/>
        <family val="2"/>
      </rPr>
      <t>*</t>
    </r>
  </si>
  <si>
    <t>A61106</t>
  </si>
  <si>
    <t>FIN165</t>
  </si>
  <si>
    <t>FIN166</t>
  </si>
  <si>
    <t>FIN050</t>
  </si>
  <si>
    <t>&gt;30000</t>
  </si>
  <si>
    <t>Weyco</t>
  </si>
  <si>
    <t>Lw leading</t>
  </si>
  <si>
    <t>Gorman</t>
  </si>
  <si>
    <t>A18671</t>
  </si>
  <si>
    <t>Hw leading</t>
  </si>
  <si>
    <t>Fdi leading</t>
  </si>
  <si>
    <t>BCTS*</t>
  </si>
  <si>
    <t>DKA</t>
  </si>
  <si>
    <t>A73589</t>
  </si>
  <si>
    <t>A28922</t>
  </si>
  <si>
    <t>Trenna:</t>
  </si>
  <si>
    <t>This is the consolidated list with BCTS blocks added. I have filtered BCTS removing FG=Yes, verifying blanks, and filtering by Max Density thresholds &gt;25k for all NAR &gt;pli80%, and rest at 10k</t>
  </si>
  <si>
    <t>What does this mean:</t>
  </si>
  <si>
    <t>(Plus add Rocky Mtn + Additional BCTS? To Post Fire Ingress ha)</t>
  </si>
  <si>
    <t>…..</t>
  </si>
  <si>
    <t>And I have not X-referenced fire yet, will do so with Dan's help I think</t>
  </si>
  <si>
    <t>Red text is data based on total stems per ha as countables were not provided-we'll need to use these but this will add spacing hectares</t>
  </si>
  <si>
    <t>Here is what I did with these:</t>
  </si>
  <si>
    <t>Section 108 relief of obligation</t>
  </si>
  <si>
    <t>2003 - Section 108 relief of obligation</t>
  </si>
  <si>
    <t>Y/N- Confirmed in the Ministry historic fire boundary GIS layer</t>
  </si>
  <si>
    <t>POST WILDFIRE</t>
  </si>
  <si>
    <t>POST HARVEST</t>
  </si>
  <si>
    <t>Koo</t>
  </si>
  <si>
    <t>DONE!</t>
  </si>
  <si>
    <t>BCTS* is the added blocks from the TOSSWG that have not been declared FG but for some reason did not get captured in my BCTS data request…</t>
  </si>
  <si>
    <t>AVERAGE: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</si>
</sst>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rgb="FFFF0000"/>
      <name val="Calibri"/>
      <family val="2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</font>
    <font>
      <sz val="11"/>
      <color theme="9" tint="-0.249977111117893"/>
      <name val="Calibri"/>
      <family val="2"/>
      <scheme val="minor"/>
    </font>
    <font>
      <sz val="11"/>
      <color theme="9" tint="-0.249977111117893"/>
      <name val="Calibri"/>
      <family val="2"/>
    </font>
    <font>
      <b/>
      <sz val="11"/>
      <color theme="9" tint="-0.249977111117893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0.249977111117893"/>
        <bgColor indexed="64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</borders>
  <cellStyleXfs count="2">
    <xf numFmtId="0" fontId="0" fillId="0" borderId="0"/>
    <xf numFmtId="0" fontId="2" fillId="0" borderId="0"/>
  </cellStyleXfs>
  <cellXfs count="73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 wrapText="1"/>
    </xf>
    <xf numFmtId="164" fontId="1" fillId="2" borderId="0" xfId="0" applyNumberFormat="1" applyFont="1" applyFill="1" applyAlignment="1">
      <alignment horizontal="center" vertical="center"/>
    </xf>
    <xf numFmtId="1" fontId="1" fillId="2" borderId="0" xfId="0" applyNumberFormat="1" applyFont="1" applyFill="1" applyAlignment="1">
      <alignment horizontal="center" vertical="center"/>
    </xf>
    <xf numFmtId="164" fontId="3" fillId="0" borderId="0" xfId="1" applyNumberFormat="1" applyFont="1" applyFill="1" applyBorder="1" applyAlignment="1">
      <alignment horizontal="center" vertical="center" wrapText="1"/>
    </xf>
    <xf numFmtId="164" fontId="3" fillId="0" borderId="5" xfId="1" applyNumberFormat="1" applyFont="1" applyFill="1" applyBorder="1" applyAlignment="1">
      <alignment horizontal="center" vertical="center" wrapText="1"/>
    </xf>
    <xf numFmtId="164" fontId="1" fillId="4" borderId="0" xfId="0" applyNumberFormat="1" applyFont="1" applyFill="1" applyAlignment="1">
      <alignment horizontal="center" vertical="center"/>
    </xf>
    <xf numFmtId="1" fontId="1" fillId="4" borderId="0" xfId="0" applyNumberFormat="1" applyFont="1" applyFill="1" applyAlignment="1">
      <alignment horizontal="center" vertical="center"/>
    </xf>
    <xf numFmtId="0" fontId="3" fillId="0" borderId="7" xfId="1" applyFont="1" applyFill="1" applyBorder="1" applyAlignment="1">
      <alignment horizontal="center" vertical="center" wrapText="1"/>
    </xf>
    <xf numFmtId="164" fontId="3" fillId="0" borderId="7" xfId="1" applyNumberFormat="1" applyFont="1" applyFill="1" applyBorder="1" applyAlignment="1">
      <alignment horizontal="center" vertical="center" wrapText="1"/>
    </xf>
    <xf numFmtId="0" fontId="3" fillId="0" borderId="6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9" xfId="1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3" fillId="0" borderId="11" xfId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" fillId="0" borderId="8" xfId="1" applyFont="1" applyFill="1" applyBorder="1" applyAlignment="1">
      <alignment horizontal="center" vertical="center" wrapText="1"/>
    </xf>
    <xf numFmtId="0" fontId="3" fillId="0" borderId="10" xfId="1" applyFont="1" applyFill="1" applyBorder="1" applyAlignment="1">
      <alignment horizontal="center" vertical="center" wrapText="1"/>
    </xf>
    <xf numFmtId="0" fontId="3" fillId="0" borderId="12" xfId="1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3" fillId="0" borderId="14" xfId="1" applyFont="1" applyFill="1" applyBorder="1" applyAlignment="1">
      <alignment horizontal="center" vertical="center" wrapText="1"/>
    </xf>
    <xf numFmtId="0" fontId="3" fillId="0" borderId="15" xfId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64" fontId="3" fillId="0" borderId="15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1" fontId="1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164" fontId="1" fillId="0" borderId="0" xfId="0" applyNumberFormat="1" applyFont="1" applyFill="1" applyAlignment="1">
      <alignment horizontal="center" vertical="center"/>
    </xf>
    <xf numFmtId="0" fontId="3" fillId="3" borderId="17" xfId="1" applyFont="1" applyFill="1" applyBorder="1" applyAlignment="1">
      <alignment horizontal="center"/>
    </xf>
    <xf numFmtId="0" fontId="3" fillId="3" borderId="18" xfId="1" applyFont="1" applyFill="1" applyBorder="1" applyAlignment="1">
      <alignment horizontal="center"/>
    </xf>
    <xf numFmtId="0" fontId="3" fillId="3" borderId="2" xfId="1" applyFont="1" applyFill="1" applyBorder="1" applyAlignment="1">
      <alignment horizontal="center"/>
    </xf>
    <xf numFmtId="0" fontId="7" fillId="0" borderId="12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8" fillId="0" borderId="12" xfId="1" applyFont="1" applyFill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/>
    </xf>
    <xf numFmtId="0" fontId="8" fillId="0" borderId="16" xfId="1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/>
    </xf>
    <xf numFmtId="0" fontId="7" fillId="0" borderId="10" xfId="0" applyFont="1" applyFill="1" applyBorder="1" applyAlignment="1">
      <alignment horizontal="left" vertical="center"/>
    </xf>
    <xf numFmtId="0" fontId="7" fillId="0" borderId="12" xfId="0" applyFont="1" applyFill="1" applyBorder="1" applyAlignment="1">
      <alignment horizontal="left" vertical="center"/>
    </xf>
    <xf numFmtId="0" fontId="7" fillId="0" borderId="10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10" fillId="0" borderId="15" xfId="0" applyFont="1" applyFill="1" applyBorder="1" applyAlignment="1">
      <alignment horizontal="center" vertical="center"/>
    </xf>
    <xf numFmtId="0" fontId="11" fillId="0" borderId="5" xfId="1" applyFont="1" applyFill="1" applyBorder="1" applyAlignment="1">
      <alignment horizontal="center" vertical="center" wrapText="1"/>
    </xf>
    <xf numFmtId="0" fontId="0" fillId="5" borderId="0" xfId="0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11" fillId="0" borderId="15" xfId="1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left" vertical="center"/>
    </xf>
    <xf numFmtId="0" fontId="1" fillId="4" borderId="6" xfId="0" applyFont="1" applyFill="1" applyBorder="1" applyAlignment="1">
      <alignment horizontal="left" vertical="center"/>
    </xf>
    <xf numFmtId="0" fontId="1" fillId="4" borderId="7" xfId="0" applyFont="1" applyFill="1" applyBorder="1" applyAlignment="1">
      <alignment horizontal="left" vertical="center"/>
    </xf>
    <xf numFmtId="0" fontId="1" fillId="4" borderId="8" xfId="0" applyFont="1" applyFill="1" applyBorder="1" applyAlignment="1">
      <alignment horizontal="left" vertical="center"/>
    </xf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176893</xdr:colOff>
      <xdr:row>53</xdr:row>
      <xdr:rowOff>68035</xdr:rowOff>
    </xdr:from>
    <xdr:to>
      <xdr:col>12</xdr:col>
      <xdr:colOff>838099</xdr:colOff>
      <xdr:row>62</xdr:row>
      <xdr:rowOff>859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10393" y="9837964"/>
          <a:ext cx="8858250" cy="16473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63"/>
  <sheetViews>
    <sheetView tabSelected="1" topLeftCell="A22" zoomScale="80" zoomScaleNormal="80" workbookViewId="0">
      <selection activeCell="O41" sqref="O41"/>
    </sheetView>
  </sheetViews>
  <sheetFormatPr defaultColWidth="9.1796875" defaultRowHeight="14.5" x14ac:dyDescent="0.35"/>
  <cols>
    <col min="1" max="1" width="9.81640625" style="1" customWidth="1"/>
    <col min="2" max="2" width="10.26953125" style="1" bestFit="1" customWidth="1"/>
    <col min="3" max="3" width="11" style="1" bestFit="1" customWidth="1"/>
    <col min="4" max="4" width="10.453125" style="1" bestFit="1" customWidth="1"/>
    <col min="5" max="5" width="9.54296875" style="1" bestFit="1" customWidth="1"/>
    <col min="6" max="6" width="18.26953125" style="1" bestFit="1" customWidth="1"/>
    <col min="7" max="7" width="13.453125" style="1" bestFit="1" customWidth="1"/>
    <col min="8" max="8" width="24.7265625" style="1" bestFit="1" customWidth="1"/>
    <col min="9" max="9" width="8.453125" style="1" customWidth="1"/>
    <col min="10" max="10" width="9.1796875" style="1"/>
    <col min="11" max="11" width="7.7265625" style="1" customWidth="1"/>
    <col min="12" max="12" width="9.7265625" style="1" bestFit="1" customWidth="1"/>
    <col min="13" max="13" width="36.1796875" style="1" customWidth="1"/>
    <col min="14" max="16384" width="9.1796875" style="1"/>
  </cols>
  <sheetData>
    <row r="2" spans="1:13" x14ac:dyDescent="0.35">
      <c r="L2" s="60">
        <f>J8+J9+J10+J11+J12+J20+J21+J22+J28+J30+J31+J32+J33+J36+J37+J38+J44</f>
        <v>425.74219999999991</v>
      </c>
      <c r="M2" s="58" t="s">
        <v>101</v>
      </c>
    </row>
    <row r="3" spans="1:13" ht="18.5" x14ac:dyDescent="0.35">
      <c r="B3" s="66" t="s">
        <v>55</v>
      </c>
      <c r="C3" s="66"/>
      <c r="D3" s="66"/>
      <c r="E3" s="66"/>
      <c r="F3" s="66"/>
      <c r="G3" s="66"/>
      <c r="H3" s="66"/>
      <c r="L3" s="60">
        <f>SUM(J13:J19)+J29+J34+J35+SUM(J39:J43)</f>
        <v>127.21770000000001</v>
      </c>
      <c r="M3" s="59" t="s">
        <v>102</v>
      </c>
    </row>
    <row r="5" spans="1:13" ht="15" x14ac:dyDescent="0.25">
      <c r="B5" s="14" t="s">
        <v>43</v>
      </c>
      <c r="C5" s="14" t="s">
        <v>44</v>
      </c>
      <c r="D5" s="14" t="s">
        <v>45</v>
      </c>
      <c r="E5" s="14" t="s">
        <v>46</v>
      </c>
      <c r="F5" s="14" t="s">
        <v>47</v>
      </c>
      <c r="G5" s="14" t="s">
        <v>52</v>
      </c>
      <c r="H5" s="14" t="s">
        <v>53</v>
      </c>
      <c r="I5" s="14" t="s">
        <v>48</v>
      </c>
      <c r="J5" s="14" t="s">
        <v>49</v>
      </c>
      <c r="K5" s="43" t="s">
        <v>50</v>
      </c>
      <c r="L5" s="45" t="s">
        <v>51</v>
      </c>
      <c r="M5" s="44" t="s">
        <v>54</v>
      </c>
    </row>
    <row r="7" spans="1:13" ht="15" customHeight="1" x14ac:dyDescent="0.25">
      <c r="B7" s="70" t="s">
        <v>59</v>
      </c>
      <c r="C7" s="71"/>
      <c r="D7" s="71"/>
      <c r="E7" s="71"/>
      <c r="F7" s="71"/>
      <c r="G7" s="71"/>
      <c r="H7" s="71"/>
      <c r="I7" s="71"/>
      <c r="J7" s="71"/>
      <c r="K7" s="71"/>
      <c r="L7" s="71"/>
      <c r="M7" s="72"/>
    </row>
    <row r="8" spans="1:13" ht="15" customHeight="1" x14ac:dyDescent="0.35">
      <c r="A8" s="31" t="s">
        <v>86</v>
      </c>
      <c r="B8" s="29" t="s">
        <v>87</v>
      </c>
      <c r="C8" s="30" t="s">
        <v>88</v>
      </c>
      <c r="D8" s="30"/>
      <c r="E8" s="30">
        <v>248</v>
      </c>
      <c r="F8" s="34">
        <v>42786</v>
      </c>
      <c r="G8" s="30">
        <v>42786</v>
      </c>
      <c r="H8" s="30" t="s">
        <v>64</v>
      </c>
      <c r="I8" s="30" t="s">
        <v>5</v>
      </c>
      <c r="J8" s="38">
        <v>14</v>
      </c>
      <c r="K8" s="30">
        <v>2015</v>
      </c>
      <c r="L8" s="56" t="s">
        <v>19</v>
      </c>
      <c r="M8" s="47" t="s">
        <v>99</v>
      </c>
    </row>
    <row r="9" spans="1:13" ht="15" customHeight="1" x14ac:dyDescent="0.35">
      <c r="A9" s="28" t="s">
        <v>82</v>
      </c>
      <c r="B9" s="19" t="s">
        <v>65</v>
      </c>
      <c r="C9" s="4" t="s">
        <v>83</v>
      </c>
      <c r="D9" s="4">
        <v>350</v>
      </c>
      <c r="E9" s="4">
        <v>1</v>
      </c>
      <c r="F9" s="33">
        <v>48943</v>
      </c>
      <c r="G9" s="4">
        <v>48943</v>
      </c>
      <c r="H9" s="4" t="s">
        <v>64</v>
      </c>
      <c r="I9" s="4" t="s">
        <v>5</v>
      </c>
      <c r="J9" s="4">
        <v>13.8</v>
      </c>
      <c r="K9" s="4">
        <v>2010</v>
      </c>
      <c r="L9" s="57" t="s">
        <v>19</v>
      </c>
      <c r="M9" s="48">
        <v>2003</v>
      </c>
    </row>
    <row r="10" spans="1:13" ht="15" customHeight="1" x14ac:dyDescent="0.25">
      <c r="A10" s="22"/>
      <c r="B10" s="13" t="s">
        <v>65</v>
      </c>
      <c r="C10" s="11" t="s">
        <v>61</v>
      </c>
      <c r="D10" s="11">
        <v>415</v>
      </c>
      <c r="E10" s="11" t="s">
        <v>62</v>
      </c>
      <c r="F10" s="11">
        <v>104667</v>
      </c>
      <c r="G10" s="11">
        <v>174000</v>
      </c>
      <c r="H10" s="11" t="s">
        <v>64</v>
      </c>
      <c r="I10" s="11" t="s">
        <v>5</v>
      </c>
      <c r="J10" s="12">
        <v>36.299999999999997</v>
      </c>
      <c r="K10" s="11">
        <v>2016</v>
      </c>
      <c r="L10" s="11" t="s">
        <v>19</v>
      </c>
      <c r="M10" s="25"/>
    </row>
    <row r="11" spans="1:13" ht="15" customHeight="1" x14ac:dyDescent="0.25">
      <c r="A11" s="23"/>
      <c r="B11" s="17" t="s">
        <v>65</v>
      </c>
      <c r="C11" s="2" t="s">
        <v>61</v>
      </c>
      <c r="D11" s="2">
        <v>415</v>
      </c>
      <c r="E11" s="2" t="s">
        <v>63</v>
      </c>
      <c r="F11" s="2">
        <v>87537</v>
      </c>
      <c r="G11" s="2">
        <v>143000</v>
      </c>
      <c r="H11" s="2" t="s">
        <v>64</v>
      </c>
      <c r="I11" s="2" t="s">
        <v>5</v>
      </c>
      <c r="J11" s="7">
        <v>27.3</v>
      </c>
      <c r="K11" s="2">
        <v>2016</v>
      </c>
      <c r="L11" s="2" t="s">
        <v>19</v>
      </c>
      <c r="M11" s="26"/>
    </row>
    <row r="12" spans="1:13" ht="15" customHeight="1" x14ac:dyDescent="0.25">
      <c r="A12" s="23"/>
      <c r="B12" s="17" t="s">
        <v>65</v>
      </c>
      <c r="C12" s="2" t="s">
        <v>67</v>
      </c>
      <c r="D12" s="2">
        <v>230</v>
      </c>
      <c r="E12" s="2">
        <v>5</v>
      </c>
      <c r="F12" s="2">
        <v>40575</v>
      </c>
      <c r="G12" s="2">
        <v>63500</v>
      </c>
      <c r="H12" s="2" t="s">
        <v>64</v>
      </c>
      <c r="I12" s="2" t="s">
        <v>5</v>
      </c>
      <c r="J12" s="7">
        <v>15.3</v>
      </c>
      <c r="K12" s="2">
        <v>2016</v>
      </c>
      <c r="L12" s="2" t="s">
        <v>19</v>
      </c>
      <c r="M12" s="26"/>
    </row>
    <row r="13" spans="1:13" ht="15" customHeight="1" x14ac:dyDescent="0.25">
      <c r="A13" s="23"/>
      <c r="B13" s="17" t="s">
        <v>66</v>
      </c>
      <c r="C13" s="2" t="s">
        <v>68</v>
      </c>
      <c r="D13" s="2">
        <v>192</v>
      </c>
      <c r="E13" s="2" t="s">
        <v>69</v>
      </c>
      <c r="F13" s="2">
        <v>44800</v>
      </c>
      <c r="G13" s="2">
        <v>63200</v>
      </c>
      <c r="H13" s="2" t="s">
        <v>64</v>
      </c>
      <c r="I13" s="2" t="s">
        <v>5</v>
      </c>
      <c r="J13" s="7">
        <v>5.4</v>
      </c>
      <c r="K13" s="2">
        <v>2016</v>
      </c>
      <c r="L13" s="2" t="s">
        <v>5</v>
      </c>
      <c r="M13" s="26"/>
    </row>
    <row r="14" spans="1:13" ht="15" customHeight="1" x14ac:dyDescent="0.25">
      <c r="A14" s="23" t="s">
        <v>80</v>
      </c>
      <c r="B14" s="17" t="s">
        <v>66</v>
      </c>
      <c r="C14" s="2" t="s">
        <v>68</v>
      </c>
      <c r="D14" s="2" t="s">
        <v>70</v>
      </c>
      <c r="E14" s="2" t="s">
        <v>71</v>
      </c>
      <c r="F14" s="2">
        <v>30400</v>
      </c>
      <c r="G14" s="2">
        <v>33447</v>
      </c>
      <c r="H14" s="2" t="s">
        <v>64</v>
      </c>
      <c r="I14" s="2" t="s">
        <v>5</v>
      </c>
      <c r="J14" s="7">
        <v>18.7</v>
      </c>
      <c r="K14" s="2">
        <v>2016</v>
      </c>
      <c r="L14" s="2" t="s">
        <v>5</v>
      </c>
      <c r="M14" s="26"/>
    </row>
    <row r="15" spans="1:13" ht="15" customHeight="1" x14ac:dyDescent="0.25">
      <c r="A15" s="23"/>
      <c r="B15" s="17" t="s">
        <v>66</v>
      </c>
      <c r="C15" s="2" t="s">
        <v>72</v>
      </c>
      <c r="D15" s="2">
        <v>8</v>
      </c>
      <c r="E15" s="2" t="s">
        <v>73</v>
      </c>
      <c r="F15" s="2" t="s">
        <v>79</v>
      </c>
      <c r="G15" s="2">
        <v>13160</v>
      </c>
      <c r="H15" s="2" t="s">
        <v>64</v>
      </c>
      <c r="I15" s="2" t="s">
        <v>5</v>
      </c>
      <c r="J15" s="7">
        <v>3</v>
      </c>
      <c r="K15" s="2">
        <v>2016</v>
      </c>
      <c r="L15" s="2" t="s">
        <v>5</v>
      </c>
      <c r="M15" s="26"/>
    </row>
    <row r="16" spans="1:13" ht="15" customHeight="1" x14ac:dyDescent="0.25">
      <c r="A16" s="23"/>
      <c r="B16" s="17" t="s">
        <v>66</v>
      </c>
      <c r="C16" s="2" t="s">
        <v>72</v>
      </c>
      <c r="D16" s="2">
        <v>8</v>
      </c>
      <c r="E16" s="2" t="s">
        <v>74</v>
      </c>
      <c r="F16" s="2" t="s">
        <v>79</v>
      </c>
      <c r="G16" s="2">
        <v>16625</v>
      </c>
      <c r="H16" s="2" t="s">
        <v>64</v>
      </c>
      <c r="I16" s="2" t="s">
        <v>5</v>
      </c>
      <c r="J16" s="7">
        <v>3</v>
      </c>
      <c r="K16" s="2">
        <v>2016</v>
      </c>
      <c r="L16" s="2" t="s">
        <v>5</v>
      </c>
      <c r="M16" s="26"/>
    </row>
    <row r="17" spans="1:15" ht="15" customHeight="1" x14ac:dyDescent="0.25">
      <c r="A17" s="23"/>
      <c r="B17" s="17" t="s">
        <v>66</v>
      </c>
      <c r="C17" s="2" t="s">
        <v>75</v>
      </c>
      <c r="D17" s="2">
        <v>101</v>
      </c>
      <c r="E17" s="2" t="s">
        <v>76</v>
      </c>
      <c r="F17" s="2">
        <v>39300</v>
      </c>
      <c r="G17" s="2">
        <v>68500</v>
      </c>
      <c r="H17" s="2" t="s">
        <v>64</v>
      </c>
      <c r="I17" s="2" t="s">
        <v>5</v>
      </c>
      <c r="J17" s="7">
        <v>5.3</v>
      </c>
      <c r="K17" s="2">
        <v>2016</v>
      </c>
      <c r="L17" s="2" t="s">
        <v>5</v>
      </c>
      <c r="M17" s="26"/>
    </row>
    <row r="18" spans="1:15" ht="15" customHeight="1" x14ac:dyDescent="0.25">
      <c r="A18" s="23"/>
      <c r="B18" s="17" t="s">
        <v>66</v>
      </c>
      <c r="C18" s="2" t="s">
        <v>75</v>
      </c>
      <c r="D18" s="2">
        <v>101</v>
      </c>
      <c r="E18" s="2" t="s">
        <v>77</v>
      </c>
      <c r="F18" s="2">
        <v>74800</v>
      </c>
      <c r="G18" s="2">
        <v>98680</v>
      </c>
      <c r="H18" s="2" t="s">
        <v>64</v>
      </c>
      <c r="I18" s="2" t="s">
        <v>5</v>
      </c>
      <c r="J18" s="7">
        <v>4</v>
      </c>
      <c r="K18" s="2">
        <v>2016</v>
      </c>
      <c r="L18" s="2" t="s">
        <v>5</v>
      </c>
      <c r="M18" s="26"/>
    </row>
    <row r="19" spans="1:15" ht="15" customHeight="1" x14ac:dyDescent="0.25">
      <c r="A19" s="24"/>
      <c r="B19" s="19" t="s">
        <v>66</v>
      </c>
      <c r="C19" s="4" t="s">
        <v>75</v>
      </c>
      <c r="D19" s="4">
        <v>5</v>
      </c>
      <c r="E19" s="4" t="s">
        <v>78</v>
      </c>
      <c r="F19" s="4">
        <v>31000</v>
      </c>
      <c r="G19" s="4">
        <v>54350</v>
      </c>
      <c r="H19" s="4" t="s">
        <v>64</v>
      </c>
      <c r="I19" s="4" t="s">
        <v>5</v>
      </c>
      <c r="J19" s="8">
        <v>5.6</v>
      </c>
      <c r="K19" s="4">
        <v>2016</v>
      </c>
      <c r="L19" s="4" t="s">
        <v>5</v>
      </c>
      <c r="M19" s="27"/>
    </row>
    <row r="20" spans="1:15" ht="15" customHeight="1" x14ac:dyDescent="0.25">
      <c r="A20" s="22"/>
      <c r="B20" s="13" t="s">
        <v>13</v>
      </c>
      <c r="C20" s="11" t="s">
        <v>37</v>
      </c>
      <c r="D20" s="11" t="s">
        <v>2</v>
      </c>
      <c r="E20" s="11" t="s">
        <v>38</v>
      </c>
      <c r="F20" s="11">
        <v>44156</v>
      </c>
      <c r="G20" s="11">
        <v>53805</v>
      </c>
      <c r="H20" s="11" t="s">
        <v>39</v>
      </c>
      <c r="I20" s="11" t="s">
        <v>5</v>
      </c>
      <c r="J20" s="12">
        <v>44.529800000000002</v>
      </c>
      <c r="K20" s="11">
        <v>2016</v>
      </c>
      <c r="L20" s="15" t="s">
        <v>19</v>
      </c>
      <c r="M20" s="16" t="s">
        <v>57</v>
      </c>
    </row>
    <row r="21" spans="1:15" ht="15" customHeight="1" x14ac:dyDescent="0.25">
      <c r="A21" s="23" t="s">
        <v>58</v>
      </c>
      <c r="B21" s="17" t="s">
        <v>13</v>
      </c>
      <c r="C21" s="2" t="s">
        <v>37</v>
      </c>
      <c r="D21" s="2" t="s">
        <v>2</v>
      </c>
      <c r="E21" s="2" t="s">
        <v>40</v>
      </c>
      <c r="F21" s="2">
        <v>27678</v>
      </c>
      <c r="G21" s="2">
        <v>29872</v>
      </c>
      <c r="H21" s="2" t="s">
        <v>39</v>
      </c>
      <c r="I21" s="2" t="s">
        <v>5</v>
      </c>
      <c r="J21" s="7">
        <v>86.984999999999999</v>
      </c>
      <c r="K21" s="2">
        <v>2008</v>
      </c>
      <c r="L21" s="3" t="s">
        <v>19</v>
      </c>
      <c r="M21" s="18" t="s">
        <v>57</v>
      </c>
    </row>
    <row r="22" spans="1:15" ht="15" customHeight="1" x14ac:dyDescent="0.25">
      <c r="A22" s="24"/>
      <c r="B22" s="19" t="s">
        <v>13</v>
      </c>
      <c r="C22" s="4" t="s">
        <v>41</v>
      </c>
      <c r="D22" s="4" t="s">
        <v>2</v>
      </c>
      <c r="E22" s="4" t="s">
        <v>42</v>
      </c>
      <c r="F22" s="4">
        <v>26520</v>
      </c>
      <c r="G22" s="4">
        <v>33652</v>
      </c>
      <c r="H22" s="4" t="s">
        <v>39</v>
      </c>
      <c r="I22" s="4" t="s">
        <v>5</v>
      </c>
      <c r="J22" s="8">
        <v>49.403100000000002</v>
      </c>
      <c r="K22" s="4">
        <v>2016</v>
      </c>
      <c r="L22" s="20" t="s">
        <v>19</v>
      </c>
      <c r="M22" s="21" t="s">
        <v>56</v>
      </c>
    </row>
    <row r="23" spans="1:15" ht="15" customHeight="1" x14ac:dyDescent="0.25">
      <c r="E23" s="1" t="s">
        <v>106</v>
      </c>
      <c r="F23" s="10">
        <f>SUM(F8:F22)/15</f>
        <v>42877.466666666667</v>
      </c>
      <c r="J23" s="9">
        <f>SUM(J8:J22)</f>
        <v>332.61789999999996</v>
      </c>
    </row>
    <row r="24" spans="1:15" ht="15" customHeight="1" x14ac:dyDescent="0.25">
      <c r="F24" s="40"/>
      <c r="G24" s="41"/>
      <c r="H24" s="41"/>
      <c r="I24" s="41"/>
      <c r="J24" s="42"/>
    </row>
    <row r="25" spans="1:15" ht="15" x14ac:dyDescent="0.25">
      <c r="B25" s="14" t="s">
        <v>43</v>
      </c>
      <c r="C25" s="14" t="s">
        <v>44</v>
      </c>
      <c r="D25" s="14" t="s">
        <v>45</v>
      </c>
      <c r="E25" s="14" t="s">
        <v>46</v>
      </c>
      <c r="F25" s="14" t="s">
        <v>47</v>
      </c>
      <c r="G25" s="14" t="s">
        <v>52</v>
      </c>
      <c r="H25" s="14" t="s">
        <v>53</v>
      </c>
      <c r="I25" s="14" t="s">
        <v>48</v>
      </c>
      <c r="J25" s="14" t="s">
        <v>49</v>
      </c>
      <c r="K25" s="43" t="s">
        <v>50</v>
      </c>
      <c r="L25" s="45" t="s">
        <v>51</v>
      </c>
      <c r="M25" s="44" t="s">
        <v>54</v>
      </c>
    </row>
    <row r="26" spans="1:15" ht="15" customHeight="1" x14ac:dyDescent="0.25"/>
    <row r="27" spans="1:15" ht="15" customHeight="1" x14ac:dyDescent="0.25">
      <c r="B27" s="67" t="s">
        <v>60</v>
      </c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9"/>
    </row>
    <row r="28" spans="1:15" ht="15" customHeight="1" x14ac:dyDescent="0.35">
      <c r="A28" s="31" t="s">
        <v>86</v>
      </c>
      <c r="B28" s="29" t="s">
        <v>65</v>
      </c>
      <c r="C28" s="30" t="s">
        <v>89</v>
      </c>
      <c r="D28" s="30"/>
      <c r="E28" s="30">
        <v>1</v>
      </c>
      <c r="F28" s="34">
        <v>11000</v>
      </c>
      <c r="G28" s="30">
        <v>11000</v>
      </c>
      <c r="H28" s="30" t="s">
        <v>81</v>
      </c>
      <c r="I28" s="30" t="s">
        <v>5</v>
      </c>
      <c r="J28" s="30">
        <v>19.100000000000001</v>
      </c>
      <c r="K28" s="30">
        <v>2015</v>
      </c>
      <c r="L28" s="61" t="s">
        <v>19</v>
      </c>
      <c r="M28" s="50">
        <v>2003</v>
      </c>
    </row>
    <row r="29" spans="1:15" ht="15" customHeight="1" x14ac:dyDescent="0.35">
      <c r="A29" s="35"/>
      <c r="B29" s="17" t="s">
        <v>65</v>
      </c>
      <c r="C29" s="2" t="s">
        <v>83</v>
      </c>
      <c r="D29" s="2">
        <v>241</v>
      </c>
      <c r="E29" s="2">
        <v>3</v>
      </c>
      <c r="F29" s="32">
        <v>12640</v>
      </c>
      <c r="G29" s="2">
        <v>12640</v>
      </c>
      <c r="H29" s="2" t="s">
        <v>84</v>
      </c>
      <c r="I29" s="2" t="s">
        <v>5</v>
      </c>
      <c r="J29" s="2">
        <v>0.8</v>
      </c>
      <c r="K29" s="2">
        <v>2012</v>
      </c>
      <c r="L29" s="62" t="s">
        <v>5</v>
      </c>
      <c r="M29" s="51"/>
    </row>
    <row r="30" spans="1:15" ht="15" customHeight="1" x14ac:dyDescent="0.35">
      <c r="A30" s="36" t="s">
        <v>82</v>
      </c>
      <c r="B30" s="17" t="s">
        <v>65</v>
      </c>
      <c r="C30" s="2" t="s">
        <v>83</v>
      </c>
      <c r="D30" s="2">
        <v>346</v>
      </c>
      <c r="E30" s="2">
        <v>2</v>
      </c>
      <c r="F30" s="32">
        <v>18600</v>
      </c>
      <c r="G30" s="2">
        <v>18600</v>
      </c>
      <c r="H30" s="2" t="s">
        <v>85</v>
      </c>
      <c r="I30" s="2" t="s">
        <v>5</v>
      </c>
      <c r="J30" s="2">
        <v>12.4</v>
      </c>
      <c r="K30" s="2">
        <v>2016</v>
      </c>
      <c r="L30" s="63" t="s">
        <v>19</v>
      </c>
      <c r="M30" s="52">
        <v>2003</v>
      </c>
    </row>
    <row r="31" spans="1:15" ht="15" customHeight="1" x14ac:dyDescent="0.35">
      <c r="A31" s="36"/>
      <c r="B31" s="17" t="s">
        <v>65</v>
      </c>
      <c r="C31" s="2" t="s">
        <v>83</v>
      </c>
      <c r="D31" s="2">
        <v>350</v>
      </c>
      <c r="E31" s="2">
        <v>1</v>
      </c>
      <c r="F31" s="32">
        <v>24480</v>
      </c>
      <c r="G31" s="2">
        <v>24480</v>
      </c>
      <c r="H31" s="2" t="s">
        <v>81</v>
      </c>
      <c r="I31" s="2" t="s">
        <v>5</v>
      </c>
      <c r="J31" s="2">
        <v>35.200000000000003</v>
      </c>
      <c r="K31" s="2">
        <v>2010</v>
      </c>
      <c r="L31" s="63" t="s">
        <v>19</v>
      </c>
      <c r="M31" s="52">
        <v>2003</v>
      </c>
      <c r="O31" s="55" t="s">
        <v>100</v>
      </c>
    </row>
    <row r="32" spans="1:15" ht="15" customHeight="1" x14ac:dyDescent="0.35">
      <c r="A32" s="37"/>
      <c r="B32" s="19" t="s">
        <v>65</v>
      </c>
      <c r="C32" s="4" t="s">
        <v>83</v>
      </c>
      <c r="D32" s="4">
        <v>350</v>
      </c>
      <c r="E32" s="4">
        <v>1</v>
      </c>
      <c r="F32" s="33">
        <v>14520</v>
      </c>
      <c r="G32" s="4">
        <v>14520</v>
      </c>
      <c r="H32" s="4" t="s">
        <v>81</v>
      </c>
      <c r="I32" s="4" t="s">
        <v>5</v>
      </c>
      <c r="J32" s="8">
        <v>1</v>
      </c>
      <c r="K32" s="4">
        <v>2010</v>
      </c>
      <c r="L32" s="63" t="s">
        <v>19</v>
      </c>
      <c r="M32" s="53">
        <v>2003</v>
      </c>
    </row>
    <row r="33" spans="1:15" ht="15" customHeight="1" x14ac:dyDescent="0.35">
      <c r="A33" s="28" t="s">
        <v>80</v>
      </c>
      <c r="B33" s="29" t="s">
        <v>65</v>
      </c>
      <c r="C33" s="30" t="s">
        <v>67</v>
      </c>
      <c r="D33" s="30">
        <v>230</v>
      </c>
      <c r="E33" s="30">
        <v>3</v>
      </c>
      <c r="F33" s="30">
        <v>33333</v>
      </c>
      <c r="G33" s="30">
        <v>57833</v>
      </c>
      <c r="H33" s="30" t="s">
        <v>81</v>
      </c>
      <c r="I33" s="30" t="s">
        <v>5</v>
      </c>
      <c r="J33" s="30">
        <v>12.7</v>
      </c>
      <c r="K33" s="30">
        <v>2017</v>
      </c>
      <c r="L33" s="64" t="s">
        <v>19</v>
      </c>
      <c r="M33" s="50">
        <v>2003</v>
      </c>
    </row>
    <row r="34" spans="1:15" ht="15" customHeight="1" x14ac:dyDescent="0.35">
      <c r="A34" s="22"/>
      <c r="B34" s="17" t="s">
        <v>0</v>
      </c>
      <c r="C34" s="2" t="s">
        <v>1</v>
      </c>
      <c r="D34" s="2" t="s">
        <v>2</v>
      </c>
      <c r="E34" s="2" t="s">
        <v>3</v>
      </c>
      <c r="F34" s="2">
        <v>12560</v>
      </c>
      <c r="G34" s="2">
        <v>15080</v>
      </c>
      <c r="H34" s="2" t="s">
        <v>4</v>
      </c>
      <c r="I34" s="2" t="s">
        <v>5</v>
      </c>
      <c r="J34" s="7">
        <v>4.1173999999999999</v>
      </c>
      <c r="K34" s="2">
        <v>2016</v>
      </c>
      <c r="L34" s="62" t="s">
        <v>5</v>
      </c>
      <c r="M34" s="54"/>
      <c r="N34" s="3"/>
      <c r="O34" s="3"/>
    </row>
    <row r="35" spans="1:15" ht="15" customHeight="1" x14ac:dyDescent="0.35">
      <c r="A35" s="23"/>
      <c r="B35" s="17" t="s">
        <v>6</v>
      </c>
      <c r="C35" s="2" t="s">
        <v>7</v>
      </c>
      <c r="D35" s="2" t="s">
        <v>2</v>
      </c>
      <c r="E35" s="2" t="s">
        <v>8</v>
      </c>
      <c r="F35" s="2">
        <v>18700</v>
      </c>
      <c r="G35" s="2">
        <v>24667</v>
      </c>
      <c r="H35" s="2" t="s">
        <v>9</v>
      </c>
      <c r="I35" s="2" t="s">
        <v>5</v>
      </c>
      <c r="J35" s="7">
        <v>13.6624</v>
      </c>
      <c r="K35" s="2">
        <v>2017</v>
      </c>
      <c r="L35" s="62" t="s">
        <v>5</v>
      </c>
      <c r="M35" s="54"/>
      <c r="N35" s="3"/>
      <c r="O35" s="3"/>
    </row>
    <row r="36" spans="1:15" ht="15" customHeight="1" x14ac:dyDescent="0.35">
      <c r="A36" s="23"/>
      <c r="B36" s="17" t="s">
        <v>6</v>
      </c>
      <c r="C36" s="2" t="s">
        <v>10</v>
      </c>
      <c r="D36" s="2" t="s">
        <v>2</v>
      </c>
      <c r="E36" s="2" t="s">
        <v>11</v>
      </c>
      <c r="F36" s="2">
        <v>11018</v>
      </c>
      <c r="G36" s="2">
        <v>12073</v>
      </c>
      <c r="H36" s="2" t="s">
        <v>12</v>
      </c>
      <c r="I36" s="2" t="s">
        <v>5</v>
      </c>
      <c r="J36" s="7">
        <v>21.1022</v>
      </c>
      <c r="K36" s="2">
        <v>2015</v>
      </c>
      <c r="L36" s="62" t="s">
        <v>19</v>
      </c>
      <c r="M36" s="49">
        <v>2007</v>
      </c>
      <c r="N36" s="3"/>
      <c r="O36" s="3"/>
    </row>
    <row r="37" spans="1:15" ht="15" customHeight="1" x14ac:dyDescent="0.35">
      <c r="A37" s="23"/>
      <c r="B37" s="17" t="s">
        <v>13</v>
      </c>
      <c r="C37" s="2" t="s">
        <v>14</v>
      </c>
      <c r="D37" s="2" t="s">
        <v>2</v>
      </c>
      <c r="E37" s="2" t="s">
        <v>11</v>
      </c>
      <c r="F37" s="2">
        <v>12000</v>
      </c>
      <c r="G37" s="2">
        <v>22333</v>
      </c>
      <c r="H37" s="2" t="s">
        <v>15</v>
      </c>
      <c r="I37" s="2" t="s">
        <v>5</v>
      </c>
      <c r="J37" s="7">
        <v>7.0530999999999997</v>
      </c>
      <c r="K37" s="2">
        <v>2019</v>
      </c>
      <c r="L37" s="62" t="s">
        <v>19</v>
      </c>
      <c r="M37" s="49">
        <v>2007</v>
      </c>
      <c r="N37" s="3"/>
      <c r="O37" s="3"/>
    </row>
    <row r="38" spans="1:15" ht="15" customHeight="1" x14ac:dyDescent="0.35">
      <c r="A38" s="23" t="s">
        <v>58</v>
      </c>
      <c r="B38" s="17" t="s">
        <v>16</v>
      </c>
      <c r="C38" s="2" t="s">
        <v>17</v>
      </c>
      <c r="D38" s="2" t="s">
        <v>2</v>
      </c>
      <c r="E38" s="2" t="s">
        <v>3</v>
      </c>
      <c r="F38" s="2">
        <v>16000</v>
      </c>
      <c r="G38" s="2">
        <v>22520</v>
      </c>
      <c r="H38" s="2" t="s">
        <v>18</v>
      </c>
      <c r="I38" s="2" t="s">
        <v>5</v>
      </c>
      <c r="J38" s="7">
        <v>4.3691000000000004</v>
      </c>
      <c r="K38" s="2">
        <v>2015</v>
      </c>
      <c r="L38" s="62" t="s">
        <v>19</v>
      </c>
      <c r="M38" s="18" t="s">
        <v>20</v>
      </c>
      <c r="N38" s="3"/>
      <c r="O38" s="3"/>
    </row>
    <row r="39" spans="1:15" ht="15" customHeight="1" x14ac:dyDescent="0.35">
      <c r="A39" s="23"/>
      <c r="B39" s="17" t="s">
        <v>21</v>
      </c>
      <c r="C39" s="2" t="s">
        <v>22</v>
      </c>
      <c r="D39" s="2" t="s">
        <v>2</v>
      </c>
      <c r="E39" s="2" t="s">
        <v>11</v>
      </c>
      <c r="F39" s="2">
        <v>11640</v>
      </c>
      <c r="G39" s="2">
        <v>14000</v>
      </c>
      <c r="H39" s="2" t="s">
        <v>23</v>
      </c>
      <c r="I39" s="2" t="s">
        <v>5</v>
      </c>
      <c r="J39" s="7">
        <v>13.694699999999999</v>
      </c>
      <c r="K39" s="2">
        <v>2016</v>
      </c>
      <c r="L39" s="62" t="s">
        <v>5</v>
      </c>
      <c r="M39" s="18"/>
      <c r="N39" s="3"/>
      <c r="O39" s="3"/>
    </row>
    <row r="40" spans="1:15" ht="15" customHeight="1" x14ac:dyDescent="0.35">
      <c r="A40" s="23"/>
      <c r="B40" s="17" t="s">
        <v>21</v>
      </c>
      <c r="C40" s="2" t="s">
        <v>24</v>
      </c>
      <c r="D40" s="2" t="s">
        <v>2</v>
      </c>
      <c r="E40" s="2" t="s">
        <v>11</v>
      </c>
      <c r="F40" s="2">
        <v>10600</v>
      </c>
      <c r="G40" s="2">
        <v>11480</v>
      </c>
      <c r="H40" s="2" t="s">
        <v>25</v>
      </c>
      <c r="I40" s="2" t="s">
        <v>5</v>
      </c>
      <c r="J40" s="7">
        <v>10.2758</v>
      </c>
      <c r="K40" s="2">
        <v>2014</v>
      </c>
      <c r="L40" s="62" t="s">
        <v>5</v>
      </c>
      <c r="M40" s="18"/>
      <c r="N40" s="3"/>
      <c r="O40" s="3"/>
    </row>
    <row r="41" spans="1:15" ht="15" customHeight="1" x14ac:dyDescent="0.35">
      <c r="A41" s="23"/>
      <c r="B41" s="17" t="s">
        <v>21</v>
      </c>
      <c r="C41" s="2" t="s">
        <v>26</v>
      </c>
      <c r="D41" s="2" t="s">
        <v>2</v>
      </c>
      <c r="E41" s="2" t="s">
        <v>11</v>
      </c>
      <c r="F41" s="2">
        <v>13880</v>
      </c>
      <c r="G41" s="2">
        <v>13880</v>
      </c>
      <c r="H41" s="2" t="s">
        <v>27</v>
      </c>
      <c r="I41" s="2" t="s">
        <v>5</v>
      </c>
      <c r="J41" s="7">
        <v>12.4594</v>
      </c>
      <c r="K41" s="2">
        <v>2015</v>
      </c>
      <c r="L41" s="62" t="s">
        <v>5</v>
      </c>
      <c r="M41" s="18"/>
      <c r="N41" s="3"/>
      <c r="O41" s="3"/>
    </row>
    <row r="42" spans="1:15" ht="15" customHeight="1" x14ac:dyDescent="0.35">
      <c r="A42" s="23"/>
      <c r="B42" s="17" t="s">
        <v>13</v>
      </c>
      <c r="C42" s="2" t="s">
        <v>28</v>
      </c>
      <c r="D42" s="2" t="s">
        <v>2</v>
      </c>
      <c r="E42" s="2" t="s">
        <v>29</v>
      </c>
      <c r="F42" s="2">
        <v>14740</v>
      </c>
      <c r="G42" s="2">
        <v>16580</v>
      </c>
      <c r="H42" s="2" t="s">
        <v>30</v>
      </c>
      <c r="I42" s="2" t="s">
        <v>5</v>
      </c>
      <c r="J42" s="7">
        <v>23.273399999999999</v>
      </c>
      <c r="K42" s="2">
        <v>2018</v>
      </c>
      <c r="L42" s="62" t="s">
        <v>5</v>
      </c>
      <c r="M42" s="18"/>
      <c r="N42" s="3"/>
      <c r="O42" s="3"/>
    </row>
    <row r="43" spans="1:15" ht="15" customHeight="1" x14ac:dyDescent="0.35">
      <c r="A43" s="23"/>
      <c r="B43" s="17" t="s">
        <v>21</v>
      </c>
      <c r="C43" s="2" t="s">
        <v>26</v>
      </c>
      <c r="D43" s="2" t="s">
        <v>2</v>
      </c>
      <c r="E43" s="2" t="s">
        <v>11</v>
      </c>
      <c r="F43" s="2">
        <v>12800</v>
      </c>
      <c r="G43" s="2">
        <v>12800</v>
      </c>
      <c r="H43" s="2" t="s">
        <v>31</v>
      </c>
      <c r="I43" s="2" t="s">
        <v>5</v>
      </c>
      <c r="J43" s="7">
        <v>3.9346000000000001</v>
      </c>
      <c r="K43" s="2">
        <v>2015</v>
      </c>
      <c r="L43" s="62" t="s">
        <v>5</v>
      </c>
      <c r="M43" s="18"/>
      <c r="N43" s="3"/>
      <c r="O43" s="3"/>
    </row>
    <row r="44" spans="1:15" ht="15" customHeight="1" x14ac:dyDescent="0.35">
      <c r="A44" s="24"/>
      <c r="B44" s="19" t="s">
        <v>32</v>
      </c>
      <c r="C44" s="4" t="s">
        <v>33</v>
      </c>
      <c r="D44" s="4" t="s">
        <v>34</v>
      </c>
      <c r="E44" s="4" t="s">
        <v>35</v>
      </c>
      <c r="F44" s="4">
        <v>11579</v>
      </c>
      <c r="G44" s="4">
        <v>11579</v>
      </c>
      <c r="H44" s="4" t="s">
        <v>36</v>
      </c>
      <c r="I44" s="4" t="s">
        <v>5</v>
      </c>
      <c r="J44" s="8">
        <v>25.1999</v>
      </c>
      <c r="K44" s="4">
        <v>2015</v>
      </c>
      <c r="L44" s="65">
        <v>2010</v>
      </c>
      <c r="M44" s="46" t="s">
        <v>98</v>
      </c>
      <c r="N44" s="3"/>
      <c r="O44" s="3"/>
    </row>
    <row r="45" spans="1:15" x14ac:dyDescent="0.35">
      <c r="E45" s="1" t="s">
        <v>106</v>
      </c>
      <c r="F45" s="6">
        <f>SUM(F28:F44)/17</f>
        <v>15299.411764705883</v>
      </c>
      <c r="J45" s="5">
        <f>SUM(J28:J44)</f>
        <v>220.34199999999998</v>
      </c>
    </row>
    <row r="48" spans="1:15" x14ac:dyDescent="0.35">
      <c r="C48" s="39" t="s">
        <v>90</v>
      </c>
    </row>
    <row r="49" spans="2:15" x14ac:dyDescent="0.35">
      <c r="C49" s="39" t="s">
        <v>91</v>
      </c>
    </row>
    <row r="50" spans="2:15" x14ac:dyDescent="0.35">
      <c r="C50" s="39" t="s">
        <v>92</v>
      </c>
      <c r="E50" s="1" t="s">
        <v>94</v>
      </c>
      <c r="F50" s="39" t="s">
        <v>93</v>
      </c>
    </row>
    <row r="51" spans="2:15" x14ac:dyDescent="0.35">
      <c r="B51" s="1" t="s">
        <v>104</v>
      </c>
      <c r="C51" s="39" t="s">
        <v>95</v>
      </c>
    </row>
    <row r="52" spans="2:15" x14ac:dyDescent="0.35">
      <c r="C52" s="39" t="s">
        <v>96</v>
      </c>
      <c r="N52" s="1">
        <v>175</v>
      </c>
      <c r="O52" s="1" t="s">
        <v>65</v>
      </c>
    </row>
    <row r="53" spans="2:15" x14ac:dyDescent="0.35">
      <c r="C53" s="39" t="s">
        <v>97</v>
      </c>
      <c r="N53" s="1">
        <v>205</v>
      </c>
      <c r="O53" s="1" t="s">
        <v>103</v>
      </c>
    </row>
    <row r="63" spans="2:15" x14ac:dyDescent="0.35">
      <c r="C63" s="39" t="s">
        <v>105</v>
      </c>
    </row>
  </sheetData>
  <autoFilter ref="A25:O45"/>
  <mergeCells count="3">
    <mergeCell ref="B3:H3"/>
    <mergeCell ref="B27:M27"/>
    <mergeCell ref="B7:M7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Province of British Columbia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Jorgenson, Greg FLNR:EX</dc:creator>
  <cp:lastModifiedBy>Jorgenson, Greg FLNR:EX</cp:lastModifiedBy>
  <dcterms:created xsi:type="dcterms:W3CDTF">2019-12-10T22:20:17Z</dcterms:created>
  <dcterms:modified xsi:type="dcterms:W3CDTF">2020-01-30T18:19:36Z</dcterms:modified>
</cp:coreProperties>
</file>